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1. Your Stack" sheetId="2" state="visible" r:id="rId2"/>
    <sheet name="2. The Time Tax" sheetId="3" state="visible" r:id="rId3"/>
    <sheet name="3. Lead Leak Test" sheetId="4" state="visible" r:id="rId4"/>
    <sheet name="4. Your Numb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;($#,##0.00);-"/>
    <numFmt numFmtId="165" formatCode="$#,##0;($#,##0);-"/>
    <numFmt numFmtId="166" formatCode="#,##0.0;-#,##0.0;-"/>
    <numFmt numFmtId="167" formatCode="#,##0.0&quot; weeks&quot;"/>
    <numFmt numFmtId="168" formatCode="0.0&quot;x&quot;"/>
  </numFmts>
  <fonts count="19">
    <font>
      <name val="Calibri"/>
      <family val="2"/>
      <color theme="1"/>
      <sz val="11"/>
      <scheme val="minor"/>
    </font>
    <font>
      <name val="Arial"/>
      <b val="1"/>
      <color rgb="FF1B1B20"/>
      <sz val="28"/>
    </font>
    <font>
      <name val="Arial"/>
      <color rgb="FFC8004A"/>
      <sz val="12"/>
    </font>
    <font>
      <name val="Arial"/>
      <b val="1"/>
      <color rgb="FFC8004A"/>
      <sz val="13"/>
    </font>
    <font>
      <name val="Arial"/>
      <color rgb="FF1B1B20"/>
      <sz val="10"/>
    </font>
    <font>
      <name val="Arial"/>
      <i val="1"/>
      <color rgb="FF6B6B75"/>
      <sz val="9"/>
    </font>
    <font>
      <name val="Arial"/>
      <b val="1"/>
      <color rgb="FFFF0E63"/>
      <sz val="9"/>
    </font>
    <font>
      <name val="Arial"/>
      <b val="1"/>
      <color rgb="FF1B1B20"/>
      <sz val="20"/>
    </font>
    <font>
      <name val="Arial"/>
      <b val="1"/>
      <color rgb="FFFFFFFF"/>
      <sz val="10"/>
    </font>
    <font>
      <name val="Arial"/>
      <i val="1"/>
      <color rgb="FF8A8A94"/>
      <sz val="10"/>
    </font>
    <font>
      <name val="Arial"/>
      <b val="1"/>
      <color rgb="FF1B1B20"/>
      <sz val="10"/>
    </font>
    <font>
      <name val="Arial"/>
      <b val="1"/>
      <color rgb="FFC8004A"/>
      <sz val="12"/>
    </font>
    <font>
      <name val="Arial"/>
      <b val="1"/>
      <color rgb="FF0000FF"/>
      <sz val="10"/>
    </font>
    <font>
      <name val="Arial"/>
      <b val="1"/>
      <color rgb="FFC8004A"/>
      <sz val="26"/>
    </font>
    <font>
      <name val="Arial"/>
      <b val="1"/>
      <color rgb="FFC8004A"/>
      <sz val="11"/>
    </font>
    <font>
      <name val="Arial"/>
      <b val="1"/>
      <color rgb="FF1B1B20"/>
      <sz val="12"/>
    </font>
    <font>
      <name val="Arial"/>
      <b val="1"/>
      <color rgb="FFC8004A"/>
      <sz val="14"/>
    </font>
    <font>
      <name val="Arial"/>
      <b val="1"/>
      <color rgb="FFC8004A"/>
      <sz val="15"/>
    </font>
    <font>
      <name val="Arial"/>
      <b val="1"/>
      <color rgb="FFFF0E63"/>
      <sz val="11"/>
    </font>
  </fonts>
  <fills count="6">
    <fill>
      <patternFill/>
    </fill>
    <fill>
      <patternFill patternType="gray125"/>
    </fill>
    <fill>
      <patternFill patternType="solid">
        <fgColor rgb="FFFDE7EF"/>
      </patternFill>
    </fill>
    <fill>
      <patternFill patternType="solid">
        <fgColor rgb="FFF1F1F3"/>
      </patternFill>
    </fill>
    <fill>
      <patternFill patternType="solid">
        <fgColor rgb="FFFF0E63"/>
      </patternFill>
    </fill>
    <fill>
      <patternFill patternType="solid">
        <fgColor rgb="FFF6F4F2"/>
      </patternFill>
    </fill>
  </fills>
  <borders count="2">
    <border>
      <left/>
      <right/>
      <top/>
      <bottom/>
      <diagonal/>
    </border>
    <border>
      <left style="thin">
        <color rgb="FFD9D9DE"/>
      </left>
      <right style="thin">
        <color rgb="FFD9D9DE"/>
      </right>
      <top style="thin">
        <color rgb="FFD9D9DE"/>
      </top>
      <bottom style="thin">
        <color rgb="FFD9D9DE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1" pivotButton="0" quotePrefix="0" xfId="0"/>
    <xf numFmtId="0" fontId="4" fillId="3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8" fillId="4" borderId="1" applyAlignment="1" pivotButton="0" quotePrefix="0" xfId="0">
      <alignment vertical="center" wrapText="1"/>
    </xf>
    <xf numFmtId="0" fontId="9" fillId="2" borderId="1" pivotButton="0" quotePrefix="0" xfId="0"/>
    <xf numFmtId="164" fontId="9" fillId="2" borderId="1" pivotButton="0" quotePrefix="0" xfId="0"/>
    <xf numFmtId="165" fontId="9" fillId="3" borderId="1" pivotButton="0" quotePrefix="0" xfId="0"/>
    <xf numFmtId="164" fontId="4" fillId="2" borderId="1" pivotButton="0" quotePrefix="0" xfId="0"/>
    <xf numFmtId="165" fontId="4" fillId="3" borderId="1" pivotButton="0" quotePrefix="0" xfId="0"/>
    <xf numFmtId="0" fontId="10" fillId="5" borderId="1" pivotButton="0" quotePrefix="0" xfId="0"/>
    <xf numFmtId="0" fontId="0" fillId="5" borderId="1" pivotButton="0" quotePrefix="0" xfId="0"/>
    <xf numFmtId="165" fontId="11" fillId="5" borderId="1" pivotButton="0" quotePrefix="0" xfId="0"/>
    <xf numFmtId="0" fontId="10" fillId="0" borderId="0" pivotButton="0" quotePrefix="0" xfId="0"/>
    <xf numFmtId="164" fontId="12" fillId="2" borderId="1" pivotButton="0" quotePrefix="0" xfId="0"/>
    <xf numFmtId="166" fontId="9" fillId="3" borderId="1" pivotButton="0" quotePrefix="0" xfId="0"/>
    <xf numFmtId="166" fontId="4" fillId="3" borderId="1" pivotButton="0" quotePrefix="0" xfId="0"/>
    <xf numFmtId="166" fontId="11" fillId="5" borderId="1" pivotButton="0" quotePrefix="0" xfId="0"/>
    <xf numFmtId="167" fontId="11" fillId="3" borderId="1" applyAlignment="1" pivotButton="0" quotePrefix="0" xfId="0">
      <alignment horizontal="center"/>
    </xf>
    <xf numFmtId="0" fontId="1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12" fillId="2" borderId="1" pivotButton="0" quotePrefix="0" xfId="0"/>
    <xf numFmtId="0" fontId="13" fillId="3" borderId="1" applyAlignment="1" pivotButton="0" quotePrefix="0" xfId="0">
      <alignment horizontal="center"/>
    </xf>
    <xf numFmtId="0" fontId="14" fillId="0" borderId="0" applyAlignment="1" pivotButton="0" quotePrefix="0" xfId="0">
      <alignment vertical="center" wrapText="1"/>
    </xf>
    <xf numFmtId="165" fontId="14" fillId="3" borderId="1" applyAlignment="1" pivotButton="0" quotePrefix="0" xfId="0">
      <alignment horizontal="center"/>
    </xf>
    <xf numFmtId="166" fontId="14" fillId="3" borderId="1" applyAlignment="1" pivotButton="0" quotePrefix="0" xfId="0">
      <alignment horizontal="center"/>
    </xf>
    <xf numFmtId="0" fontId="15" fillId="0" borderId="0" pivotButton="0" quotePrefix="0" xfId="0"/>
    <xf numFmtId="165" fontId="13" fillId="3" borderId="1" applyAlignment="1" pivotButton="0" quotePrefix="0" xfId="0">
      <alignment horizontal="center"/>
    </xf>
    <xf numFmtId="0" fontId="4" fillId="0" borderId="0" pivotButton="0" quotePrefix="0" xfId="0"/>
    <xf numFmtId="165" fontId="12" fillId="2" borderId="1" pivotButton="0" quotePrefix="0" xfId="0"/>
    <xf numFmtId="168" fontId="16" fillId="3" borderId="1" applyAlignment="1" pivotButton="0" quotePrefix="0" xfId="0">
      <alignment horizontal="center"/>
    </xf>
    <xf numFmtId="0" fontId="14" fillId="3" borderId="1" applyAlignment="1" pivotButton="0" quotePrefix="0" xfId="0">
      <alignment horizontal="center"/>
    </xf>
    <xf numFmtId="3" fontId="12" fillId="2" borderId="1" applyAlignment="1" pivotButton="0" quotePrefix="0" xfId="0">
      <alignment horizontal="center"/>
    </xf>
    <xf numFmtId="9" fontId="12" fillId="2" borderId="1" applyAlignment="1" pivotButton="0" quotePrefix="0" xfId="0">
      <alignment horizontal="center"/>
    </xf>
    <xf numFmtId="165" fontId="12" fillId="2" borderId="1" applyAlignment="1" pivotButton="0" quotePrefix="0" xfId="0">
      <alignment horizontal="center"/>
    </xf>
    <xf numFmtId="0" fontId="17" fillId="0" borderId="0" applyAlignment="1" pivotButton="0" quotePrefix="0" xfId="0">
      <alignment vertical="center" wrapText="1"/>
    </xf>
    <xf numFmtId="0" fontId="1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meetpoint.arclabsventure.com/schedule/arc-creative-co/20-min-ca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36" customHeight="1">
      <c r="B2" s="1" t="inlineStr">
        <is>
          <t>THE STACK AUDIT</t>
        </is>
      </c>
    </row>
    <row r="3">
      <c r="B3" s="2" t="inlineStr">
        <is>
          <t>What you're actually paying to run your marketing — and where the leads leak out.</t>
        </is>
      </c>
    </row>
    <row r="6">
      <c r="B6" s="3" t="inlineStr">
        <is>
          <t>HOW TO USE THIS</t>
        </is>
      </c>
    </row>
    <row r="7" ht="30" customHeight="1">
      <c r="B7" s="4" t="inlineStr">
        <is>
          <t>It takes about twenty minutes and you need your billing pages open. Work through the tabs in order. The last tab does the arithmetic for you.</t>
        </is>
      </c>
    </row>
    <row r="9" ht="30" customHeight="1">
      <c r="B9" s="4" t="inlineStr">
        <is>
          <t>1.  Your Stack — list every tool you pay for. Open the real invoices; don't do this from memory. Almost everyone finds at least one subscription they'd forgotten.</t>
        </is>
      </c>
    </row>
    <row r="10" ht="30" customHeight="1">
      <c r="B10" s="4" t="inlineStr">
        <is>
          <t>2.  The Time Tax — count the hours that go into moving data between those tools. This is the bill nobody sends you.</t>
        </is>
      </c>
    </row>
    <row r="11" ht="30" customHeight="1">
      <c r="B11" s="4" t="inlineStr">
        <is>
          <t>3.  Lead Leak Test — fill in your own lead form and time what happens. Five minutes, and it's usually the most uncomfortable tab.</t>
        </is>
      </c>
    </row>
    <row r="12" ht="30" customHeight="1">
      <c r="B12" s="4" t="inlineStr">
        <is>
          <t>4.  Your Number — read the result. Nothing to fill in except four optional inputs at the bottom.</t>
        </is>
      </c>
    </row>
    <row r="14">
      <c r="B14" s="3" t="inlineStr">
        <is>
          <t>HOW THE CELLS ARE COLOURED</t>
        </is>
      </c>
    </row>
    <row r="15">
      <c r="B15" s="5" t="inlineStr">
        <is>
          <t xml:space="preserve">        Pink cells are yours to fill in.</t>
        </is>
      </c>
    </row>
    <row r="16">
      <c r="B16" s="6" t="inlineStr">
        <is>
          <t xml:space="preserve">        Grey cells calculate themselves — don't type over them.</t>
        </is>
      </c>
    </row>
    <row r="18">
      <c r="B18" s="3" t="inlineStr">
        <is>
          <t>WHAT THIS IS FOR</t>
        </is>
      </c>
    </row>
    <row r="19" ht="30" customHeight="1">
      <c r="B19" s="4" t="inlineStr">
        <is>
          <t>The point isn't that software is expensive. It's that almost all of this spend sits on the preparation side of your business — the tools that get you ready to market — while the demand side gets whatever's left. This sheet just makes that ratio visible.</t>
        </is>
      </c>
    </row>
    <row r="21" ht="46" customHeight="1">
      <c r="B21" s="7" t="inlineStr">
        <is>
          <t>A note on honesty: the last tab includes an estimate of revenue lost to leads that never got followed up. It is a model, not a measurement. Every input is yours to change, and the defaults are deliberately conservative. If the number looks wrong, change the assumptions rather than believing it.</t>
        </is>
      </c>
    </row>
    <row r="24">
      <c r="B24" s="8" t="inlineStr">
        <is>
          <t>ARC Creative Co  ·  arccreativeco.com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16" customWidth="1" min="3" max="3"/>
    <col width="14" customWidth="1" min="4" max="4"/>
    <col width="14" customWidth="1" min="5" max="5"/>
    <col width="26" customWidth="1" min="6" max="6"/>
  </cols>
  <sheetData>
    <row r="1" ht="28" customHeight="1">
      <c r="A1" s="9" t="inlineStr">
        <is>
          <t>1.  Your Stack</t>
        </is>
      </c>
    </row>
    <row r="2">
      <c r="A2" s="10" t="inlineStr">
        <is>
          <t>Open the real billing pages. Not from memory — memory is how the forgotten subscriptions stay forgotten.</t>
        </is>
      </c>
    </row>
    <row r="4" ht="30" customHeight="1">
      <c r="A4" s="11" t="inlineStr">
        <is>
          <t>Tool</t>
        </is>
      </c>
      <c r="B4" s="11" t="inlineStr">
        <is>
          <t>What you bought it for</t>
        </is>
      </c>
      <c r="C4" s="11" t="inlineStr">
        <is>
          <t>Plan / tier</t>
        </is>
      </c>
      <c r="D4" s="11" t="inlineStr">
        <is>
          <t>$ per month</t>
        </is>
      </c>
      <c r="E4" s="11" t="inlineStr">
        <is>
          <t>$ per year</t>
        </is>
      </c>
      <c r="F4" s="11" t="inlineStr">
        <is>
          <t>Produced a lead in the last 90 days?</t>
        </is>
      </c>
    </row>
    <row r="5">
      <c r="A5" s="12" t="inlineStr">
        <is>
          <t>EXAMPLE — overwrite me</t>
        </is>
      </c>
      <c r="B5" s="12" t="inlineStr">
        <is>
          <t>Connect everything together</t>
        </is>
      </c>
      <c r="C5" s="12" t="inlineStr">
        <is>
          <t>Professional</t>
        </is>
      </c>
      <c r="D5" s="13" t="n">
        <v>29</v>
      </c>
      <c r="E5" s="14">
        <f>IF(D5="","",D5*12)</f>
        <v/>
      </c>
      <c r="F5" s="12" t="inlineStr">
        <is>
          <t>Can't tell</t>
        </is>
      </c>
    </row>
    <row r="6">
      <c r="A6" s="5" t="inlineStr">
        <is>
          <t>Zapier / Make</t>
        </is>
      </c>
      <c r="B6" s="5" t="n"/>
      <c r="C6" s="5" t="n"/>
      <c r="D6" s="15" t="n"/>
      <c r="E6" s="16">
        <f>IF(D6="","",D6*12)</f>
        <v/>
      </c>
      <c r="F6" s="5" t="n"/>
    </row>
    <row r="7">
      <c r="A7" s="5" t="inlineStr">
        <is>
          <t>Monday / ClickUp / Asana</t>
        </is>
      </c>
      <c r="B7" s="5" t="n"/>
      <c r="C7" s="5" t="n"/>
      <c r="D7" s="15" t="n"/>
      <c r="E7" s="16">
        <f>IF(D7="","",D7*12)</f>
        <v/>
      </c>
      <c r="F7" s="5" t="n"/>
    </row>
    <row r="8">
      <c r="A8" s="5" t="inlineStr">
        <is>
          <t>Apollo / ZoomInfo</t>
        </is>
      </c>
      <c r="B8" s="5" t="n"/>
      <c r="C8" s="5" t="n"/>
      <c r="D8" s="15" t="n"/>
      <c r="E8" s="16">
        <f>IF(D8="","",D8*12)</f>
        <v/>
      </c>
      <c r="F8" s="5" t="n"/>
    </row>
    <row r="9">
      <c r="A9" s="5" t="inlineStr">
        <is>
          <t>Reply.io / Instantly / Lemlist</t>
        </is>
      </c>
      <c r="B9" s="5" t="n"/>
      <c r="C9" s="5" t="n"/>
      <c r="D9" s="15" t="n"/>
      <c r="E9" s="16">
        <f>IF(D9="","",D9*12)</f>
        <v/>
      </c>
      <c r="F9" s="5" t="n"/>
    </row>
    <row r="10">
      <c r="A10" s="5" t="inlineStr">
        <is>
          <t>Calendly / Acuity</t>
        </is>
      </c>
      <c r="B10" s="5" t="n"/>
      <c r="C10" s="5" t="n"/>
      <c r="D10" s="15" t="n"/>
      <c r="E10" s="16">
        <f>IF(D10="","",D10*12)</f>
        <v/>
      </c>
      <c r="F10" s="5" t="n"/>
    </row>
    <row r="11">
      <c r="A11" s="5" t="inlineStr">
        <is>
          <t>Canva / Adobe</t>
        </is>
      </c>
      <c r="B11" s="5" t="n"/>
      <c r="C11" s="5" t="n"/>
      <c r="D11" s="15" t="n"/>
      <c r="E11" s="16">
        <f>IF(D11="","",D11*12)</f>
        <v/>
      </c>
      <c r="F11" s="5" t="n"/>
    </row>
    <row r="12">
      <c r="A12" s="5" t="inlineStr">
        <is>
          <t>Buffer / Later / Hootsuite</t>
        </is>
      </c>
      <c r="B12" s="5" t="n"/>
      <c r="C12" s="5" t="n"/>
      <c r="D12" s="15" t="n"/>
      <c r="E12" s="16">
        <f>IF(D12="","",D12*12)</f>
        <v/>
      </c>
      <c r="F12" s="5" t="n"/>
    </row>
    <row r="13">
      <c r="A13" s="5" t="inlineStr">
        <is>
          <t>CRM (HubSpot / Pipedrive / GHL)</t>
        </is>
      </c>
      <c r="B13" s="5" t="n"/>
      <c r="C13" s="5" t="n"/>
      <c r="D13" s="15" t="n"/>
      <c r="E13" s="16">
        <f>IF(D13="","",D13*12)</f>
        <v/>
      </c>
      <c r="F13" s="5" t="n"/>
    </row>
    <row r="14">
      <c r="A14" s="5" t="inlineStr">
        <is>
          <t>Email marketing</t>
        </is>
      </c>
      <c r="B14" s="5" t="n"/>
      <c r="C14" s="5" t="n"/>
      <c r="D14" s="15" t="n"/>
      <c r="E14" s="16">
        <f>IF(D14="","",D14*12)</f>
        <v/>
      </c>
      <c r="F14" s="5" t="n"/>
    </row>
    <row r="15">
      <c r="A15" s="5" t="inlineStr">
        <is>
          <t>Website / hosting</t>
        </is>
      </c>
      <c r="B15" s="5" t="n"/>
      <c r="C15" s="5" t="n"/>
      <c r="D15" s="15" t="n"/>
      <c r="E15" s="16">
        <f>IF(D15="","",D15*12)</f>
        <v/>
      </c>
      <c r="F15" s="5" t="n"/>
    </row>
    <row r="16">
      <c r="A16" s="5" t="inlineStr">
        <is>
          <t>Analytics / tracking</t>
        </is>
      </c>
      <c r="B16" s="5" t="n"/>
      <c r="C16" s="5" t="n"/>
      <c r="D16" s="15" t="n"/>
      <c r="E16" s="16">
        <f>IF(D16="","",D16*12)</f>
        <v/>
      </c>
      <c r="F16" s="5" t="n"/>
    </row>
    <row r="17">
      <c r="A17" s="5" t="inlineStr">
        <is>
          <t>AI tools (ChatGPT, Claude, etc.)</t>
        </is>
      </c>
      <c r="B17" s="5" t="n"/>
      <c r="C17" s="5" t="n"/>
      <c r="D17" s="15" t="n"/>
      <c r="E17" s="16">
        <f>IF(D17="","",D17*12)</f>
        <v/>
      </c>
      <c r="F17" s="5" t="n"/>
    </row>
    <row r="18">
      <c r="A18" s="5" t="n"/>
      <c r="B18" s="5" t="n"/>
      <c r="C18" s="5" t="n"/>
      <c r="D18" s="15" t="n"/>
      <c r="E18" s="16">
        <f>IF(D18="","",D18*12)</f>
        <v/>
      </c>
      <c r="F18" s="5" t="n"/>
    </row>
    <row r="19">
      <c r="A19" s="5" t="n"/>
      <c r="B19" s="5" t="n"/>
      <c r="C19" s="5" t="n"/>
      <c r="D19" s="15" t="n"/>
      <c r="E19" s="16">
        <f>IF(D19="","",D19*12)</f>
        <v/>
      </c>
      <c r="F19" s="5" t="n"/>
    </row>
    <row r="20">
      <c r="A20" s="5" t="n"/>
      <c r="B20" s="5" t="n"/>
      <c r="C20" s="5" t="n"/>
      <c r="D20" s="15" t="n"/>
      <c r="E20" s="16">
        <f>IF(D20="","",D20*12)</f>
        <v/>
      </c>
      <c r="F20" s="5" t="n"/>
    </row>
    <row r="21">
      <c r="A21" s="5" t="n"/>
      <c r="B21" s="5" t="n"/>
      <c r="C21" s="5" t="n"/>
      <c r="D21" s="15" t="n"/>
      <c r="E21" s="16">
        <f>IF(D21="","",D21*12)</f>
        <v/>
      </c>
      <c r="F21" s="5" t="n"/>
    </row>
    <row r="22">
      <c r="A22" s="5" t="n"/>
      <c r="B22" s="5" t="n"/>
      <c r="C22" s="5" t="n"/>
      <c r="D22" s="15" t="n"/>
      <c r="E22" s="16">
        <f>IF(D22="","",D22*12)</f>
        <v/>
      </c>
      <c r="F22" s="5" t="n"/>
    </row>
    <row r="23">
      <c r="A23" s="5" t="n"/>
      <c r="B23" s="5" t="n"/>
      <c r="C23" s="5" t="n"/>
      <c r="D23" s="15" t="n"/>
      <c r="E23" s="16">
        <f>IF(D23="","",D23*12)</f>
        <v/>
      </c>
      <c r="F23" s="5" t="n"/>
    </row>
    <row r="24">
      <c r="A24" s="5" t="n"/>
      <c r="B24" s="5" t="n"/>
      <c r="C24" s="5" t="n"/>
      <c r="D24" s="15" t="n"/>
      <c r="E24" s="16">
        <f>IF(D24="","",D24*12)</f>
        <v/>
      </c>
      <c r="F24" s="5" t="n"/>
    </row>
    <row r="25">
      <c r="A25" s="5" t="n"/>
      <c r="B25" s="5" t="n"/>
      <c r="C25" s="5" t="n"/>
      <c r="D25" s="15" t="n"/>
      <c r="E25" s="16">
        <f>IF(D25="","",D25*12)</f>
        <v/>
      </c>
      <c r="F25" s="5" t="n"/>
    </row>
    <row r="26">
      <c r="A26" s="17" t="inlineStr">
        <is>
          <t>TOTAL — every month, whether or not you sell anything</t>
        </is>
      </c>
      <c r="B26" s="18" t="n"/>
      <c r="C26" s="18" t="n"/>
      <c r="D26" s="19">
        <f>SUM(D6:D25)</f>
        <v/>
      </c>
      <c r="E26" s="19">
        <f>SUM(E6:E25)</f>
        <v/>
      </c>
      <c r="F26" s="18" t="n"/>
    </row>
    <row r="28">
      <c r="A28" s="10" t="inlineStr">
        <is>
          <t>The example row is excluded from the total. Delete it once you've got the idea.</t>
        </is>
      </c>
    </row>
    <row r="29">
      <c r="A29" s="10" t="inlineStr">
        <is>
          <t>Annual plans: divide by 12 and put the monthly figure in, so the columns stay comparable.</t>
        </is>
      </c>
    </row>
    <row r="30">
      <c r="A30" s="10" t="inlineStr">
        <is>
          <t>If the last column says "No" or "Can't tell" for most rows, that is the finding — not the total.</t>
        </is>
      </c>
    </row>
  </sheetData>
  <dataValidations count="1">
    <dataValidation sqref="F5:F25" showDropDown="0" showInputMessage="0" showErrorMessage="0" allowBlank="1" type="list">
      <formula1>"Yes,No,Can't tell"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 ht="28" customHeight="1">
      <c r="A1" s="9" t="inlineStr">
        <is>
          <t>2.  The Time Tax</t>
        </is>
      </c>
    </row>
    <row r="2">
      <c r="A2" s="10" t="inlineStr">
        <is>
          <t>The invoice nobody sends you. Count the work that moves data between tools — it produces nothing, and it is charged weekly, forever.</t>
        </is>
      </c>
    </row>
    <row r="4">
      <c r="A4" s="20" t="inlineStr">
        <is>
          <t>Your hourly rate</t>
        </is>
      </c>
      <c r="B4" s="21" t="n">
        <v>75</v>
      </c>
      <c r="C4" s="10" t="inlineStr">
        <is>
          <t>Default $75 — conservative on purpose. Use what an hour of your time is genuinely worth.</t>
        </is>
      </c>
    </row>
    <row r="6" ht="30" customHeight="1">
      <c r="A6" s="11" t="inlineStr">
        <is>
          <t>Task</t>
        </is>
      </c>
      <c r="B6" s="11" t="inlineStr">
        <is>
          <t>Times per week</t>
        </is>
      </c>
      <c r="C6" s="11" t="inlineStr">
        <is>
          <t>Minutes each</t>
        </is>
      </c>
      <c r="D6" s="11" t="inlineStr">
        <is>
          <t>Hours per week</t>
        </is>
      </c>
      <c r="E6" s="11" t="inlineStr">
        <is>
          <t>Hours per year</t>
        </is>
      </c>
      <c r="F6" s="11" t="inlineStr">
        <is>
          <t>Cost per year</t>
        </is>
      </c>
    </row>
    <row r="7">
      <c r="A7" s="12" t="inlineStr">
        <is>
          <t>EXAMPLE — fixing a broken automation</t>
        </is>
      </c>
      <c r="B7" s="12" t="n">
        <v>2</v>
      </c>
      <c r="C7" s="12" t="n">
        <v>20</v>
      </c>
      <c r="D7" s="22">
        <f>IF(OR(B7="",C7=""),"",B7*C7/60)</f>
        <v/>
      </c>
      <c r="E7" s="22">
        <f>IF(D7="","",D7*50)</f>
        <v/>
      </c>
      <c r="F7" s="14">
        <f>IF(E7="","",E7*$B$4)</f>
        <v/>
      </c>
    </row>
    <row r="8">
      <c r="A8" s="5" t="inlineStr">
        <is>
          <t>Fixing or re-connecting a broken automation</t>
        </is>
      </c>
      <c r="B8" s="5" t="n"/>
      <c r="C8" s="5" t="n"/>
      <c r="D8" s="23">
        <f>IF(OR(B8="",C8=""),"",B8*C8/60)</f>
        <v/>
      </c>
      <c r="E8" s="23">
        <f>IF(D8="","",D8*50)</f>
        <v/>
      </c>
      <c r="F8" s="16">
        <f>IF(E8="","",E8*$B$4)</f>
        <v/>
      </c>
    </row>
    <row r="9">
      <c r="A9" s="5" t="inlineStr">
        <is>
          <t>Re-exporting or re-uploading lead lists</t>
        </is>
      </c>
      <c r="B9" s="5" t="n"/>
      <c r="C9" s="5" t="n"/>
      <c r="D9" s="23">
        <f>IF(OR(B9="",C9=""),"",B9*C9/60)</f>
        <v/>
      </c>
      <c r="E9" s="23">
        <f>IF(D9="","",D9*50)</f>
        <v/>
      </c>
      <c r="F9" s="16">
        <f>IF(E9="","",E9*$B$4)</f>
        <v/>
      </c>
    </row>
    <row r="10">
      <c r="A10" s="5" t="inlineStr">
        <is>
          <t>Copy-pasting data from one tool into another</t>
        </is>
      </c>
      <c r="B10" s="5" t="n"/>
      <c r="C10" s="5" t="n"/>
      <c r="D10" s="23">
        <f>IF(OR(B10="",C10=""),"",B10*C10/60)</f>
        <v/>
      </c>
      <c r="E10" s="23">
        <f>IF(D10="","",D10*50)</f>
        <v/>
      </c>
      <c r="F10" s="16">
        <f>IF(E10="","",E10*$B$4)</f>
        <v/>
      </c>
    </row>
    <row r="11">
      <c r="A11" s="5" t="inlineStr">
        <is>
          <t>Chasing, rescheduling or confirming a booked call</t>
        </is>
      </c>
      <c r="B11" s="5" t="n"/>
      <c r="C11" s="5" t="n"/>
      <c r="D11" s="23">
        <f>IF(OR(B11="",C11=""),"",B11*C11/60)</f>
        <v/>
      </c>
      <c r="E11" s="23">
        <f>IF(D11="","",D11*50)</f>
        <v/>
      </c>
      <c r="F11" s="16">
        <f>IF(E11="","",E11*$B$4)</f>
        <v/>
      </c>
    </row>
    <row r="12">
      <c r="A12" s="5" t="inlineStr">
        <is>
          <t>Re-posting content that failed to publish</t>
        </is>
      </c>
      <c r="B12" s="5" t="n"/>
      <c r="C12" s="5" t="n"/>
      <c r="D12" s="23">
        <f>IF(OR(B12="",C12=""),"",B12*C12/60)</f>
        <v/>
      </c>
      <c r="E12" s="23">
        <f>IF(D12="","",D12*50)</f>
        <v/>
      </c>
      <c r="F12" s="16">
        <f>IF(E12="","",E12*$B$4)</f>
        <v/>
      </c>
    </row>
    <row r="13">
      <c r="A13" s="5" t="inlineStr">
        <is>
          <t>Manually following up with a lead</t>
        </is>
      </c>
      <c r="B13" s="5" t="n"/>
      <c r="C13" s="5" t="n"/>
      <c r="D13" s="23">
        <f>IF(OR(B13="",C13=""),"",B13*C13/60)</f>
        <v/>
      </c>
      <c r="E13" s="23">
        <f>IF(D13="","",D13*50)</f>
        <v/>
      </c>
      <c r="F13" s="16">
        <f>IF(E13="","",E13*$B$4)</f>
        <v/>
      </c>
    </row>
    <row r="14">
      <c r="A14" s="5" t="inlineStr">
        <is>
          <t>Working out which tool has the correct number</t>
        </is>
      </c>
      <c r="B14" s="5" t="n"/>
      <c r="C14" s="5" t="n"/>
      <c r="D14" s="23">
        <f>IF(OR(B14="",C14=""),"",B14*C14/60)</f>
        <v/>
      </c>
      <c r="E14" s="23">
        <f>IF(D14="","",D14*50)</f>
        <v/>
      </c>
      <c r="F14" s="16">
        <f>IF(E14="","",E14*$B$4)</f>
        <v/>
      </c>
    </row>
    <row r="15">
      <c r="A15" s="5" t="inlineStr">
        <is>
          <t>Learning / re-learning a tool's interface</t>
        </is>
      </c>
      <c r="B15" s="5" t="n"/>
      <c r="C15" s="5" t="n"/>
      <c r="D15" s="23">
        <f>IF(OR(B15="",C15=""),"",B15*C15/60)</f>
        <v/>
      </c>
      <c r="E15" s="23">
        <f>IF(D15="","",D15*50)</f>
        <v/>
      </c>
      <c r="F15" s="16">
        <f>IF(E15="","",E15*$B$4)</f>
        <v/>
      </c>
    </row>
    <row r="16">
      <c r="A16" s="5" t="inlineStr">
        <is>
          <t>Cancelling, upgrading or arguing with billing</t>
        </is>
      </c>
      <c r="B16" s="5" t="n"/>
      <c r="C16" s="5" t="n"/>
      <c r="D16" s="23">
        <f>IF(OR(B16="",C16=""),"",B16*C16/60)</f>
        <v/>
      </c>
      <c r="E16" s="23">
        <f>IF(D16="","",D16*50)</f>
        <v/>
      </c>
      <c r="F16" s="16">
        <f>IF(E16="","",E16*$B$4)</f>
        <v/>
      </c>
    </row>
    <row r="17">
      <c r="A17" s="5" t="n"/>
      <c r="B17" s="5" t="n"/>
      <c r="C17" s="5" t="n"/>
      <c r="D17" s="23">
        <f>IF(OR(B17="",C17=""),"",B17*C17/60)</f>
        <v/>
      </c>
      <c r="E17" s="23">
        <f>IF(D17="","",D17*50)</f>
        <v/>
      </c>
      <c r="F17" s="16">
        <f>IF(E17="","",E17*$B$4)</f>
        <v/>
      </c>
    </row>
    <row r="18">
      <c r="A18" s="5" t="n"/>
      <c r="B18" s="5" t="n"/>
      <c r="C18" s="5" t="n"/>
      <c r="D18" s="23">
        <f>IF(OR(B18="",C18=""),"",B18*C18/60)</f>
        <v/>
      </c>
      <c r="E18" s="23">
        <f>IF(D18="","",D18*50)</f>
        <v/>
      </c>
      <c r="F18" s="16">
        <f>IF(E18="","",E18*$B$4)</f>
        <v/>
      </c>
    </row>
    <row r="19">
      <c r="A19" s="5" t="n"/>
      <c r="B19" s="5" t="n"/>
      <c r="C19" s="5" t="n"/>
      <c r="D19" s="23">
        <f>IF(OR(B19="",C19=""),"",B19*C19/60)</f>
        <v/>
      </c>
      <c r="E19" s="23">
        <f>IF(D19="","",D19*50)</f>
        <v/>
      </c>
      <c r="F19" s="16">
        <f>IF(E19="","",E19*$B$4)</f>
        <v/>
      </c>
    </row>
    <row r="20">
      <c r="A20" s="5" t="n"/>
      <c r="B20" s="5" t="n"/>
      <c r="C20" s="5" t="n"/>
      <c r="D20" s="23">
        <f>IF(OR(B20="",C20=""),"",B20*C20/60)</f>
        <v/>
      </c>
      <c r="E20" s="23">
        <f>IF(D20="","",D20*50)</f>
        <v/>
      </c>
      <c r="F20" s="16">
        <f>IF(E20="","",E20*$B$4)</f>
        <v/>
      </c>
    </row>
    <row r="21">
      <c r="A21" s="5" t="n"/>
      <c r="B21" s="5" t="n"/>
      <c r="C21" s="5" t="n"/>
      <c r="D21" s="23">
        <f>IF(OR(B21="",C21=""),"",B21*C21/60)</f>
        <v/>
      </c>
      <c r="E21" s="23">
        <f>IF(D21="","",D21*50)</f>
        <v/>
      </c>
      <c r="F21" s="16">
        <f>IF(E21="","",E21*$B$4)</f>
        <v/>
      </c>
    </row>
    <row r="22">
      <c r="A22" s="17" t="inlineStr">
        <is>
          <t>TOTAL</t>
        </is>
      </c>
      <c r="B22" s="18" t="n"/>
      <c r="C22" s="18" t="n"/>
      <c r="D22" s="24">
        <f>SUM(D8:D21)</f>
        <v/>
      </c>
      <c r="E22" s="24">
        <f>SUM(E8:E21)</f>
        <v/>
      </c>
      <c r="F22" s="19">
        <f>SUM(F8:F21)</f>
        <v/>
      </c>
    </row>
    <row r="24">
      <c r="A24" s="10" t="inlineStr">
        <is>
          <t>Annual figures assume 50 working weeks. The example row is excluded from the total.</t>
        </is>
      </c>
    </row>
    <row r="26">
      <c r="A26" s="20" t="inlineStr">
        <is>
          <t>In full working weeks of your year, that is</t>
        </is>
      </c>
      <c r="B26" s="25">
        <f>IF(E22=0,0,E22/40)</f>
        <v/>
      </c>
    </row>
    <row r="27">
      <c r="A27" s="10" t="inlineStr">
        <is>
          <t>A 40-hour week. Read it that way once and it stops being an abstraction.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16" customWidth="1" min="3" max="3"/>
    <col width="54" customWidth="1" min="4" max="4"/>
  </cols>
  <sheetData>
    <row r="1" ht="28" customHeight="1">
      <c r="A1" s="9" t="inlineStr">
        <is>
          <t>3.  Lead Leak Test</t>
        </is>
      </c>
    </row>
    <row r="2">
      <c r="A2" s="10" t="inlineStr">
        <is>
          <t>Fill out your own lead form, right now, with a real phone number you can check. Then answer these five.</t>
        </is>
      </c>
    </row>
    <row r="4" ht="30" customHeight="1">
      <c r="A4" s="11" t="inlineStr">
        <is>
          <t>#</t>
        </is>
      </c>
      <c r="B4" s="11" t="inlineStr">
        <is>
          <t>Checkpoint</t>
        </is>
      </c>
      <c r="C4" s="11" t="inlineStr">
        <is>
          <t>Your answer</t>
        </is>
      </c>
      <c r="D4" s="11" t="inlineStr">
        <is>
          <t>What good looks like</t>
        </is>
      </c>
    </row>
    <row r="5" ht="32" customHeight="1">
      <c r="A5" s="26" t="n">
        <v>1</v>
      </c>
      <c r="B5" s="27" t="inlineStr">
        <is>
          <t>Did an automated reply arrive within 5 minutes?</t>
        </is>
      </c>
      <c r="C5" s="28" t="n"/>
      <c r="D5" s="29" t="inlineStr">
        <is>
          <t>Under 5 minutes. Speed beats polish — an instant plain reply outperforms a beautiful one an hour later.</t>
        </is>
      </c>
    </row>
    <row r="6" ht="32" customHeight="1">
      <c r="A6" s="26" t="n">
        <v>2</v>
      </c>
      <c r="B6" s="27" t="inlineStr">
        <is>
          <t>Did it land in the inbox — not spam or promotions?</t>
        </is>
      </c>
      <c r="C6" s="28" t="n"/>
      <c r="D6" s="29" t="inlineStr">
        <is>
          <t>Actually check. Do not assume. This is where most 'we never heard back' stories begin.</t>
        </is>
      </c>
    </row>
    <row r="7" ht="32" customHeight="1">
      <c r="A7" s="26" t="n">
        <v>3</v>
      </c>
      <c r="B7" s="27" t="inlineStr">
        <is>
          <t>Did the lead appear in your CRM automatically?</t>
        </is>
      </c>
      <c r="C7" s="28" t="n"/>
      <c r="D7" s="29" t="inlineStr">
        <is>
          <t>Present, complete, and not a duplicate of someone already in there.</t>
        </is>
      </c>
    </row>
    <row r="8" ht="32" customHeight="1">
      <c r="A8" s="26" t="n">
        <v>4</v>
      </c>
      <c r="B8" s="27" t="inlineStr">
        <is>
          <t>Did one specific person get notified?</t>
        </is>
      </c>
      <c r="C8" s="28" t="n"/>
      <c r="D8" s="29" t="inlineStr">
        <is>
          <t>One named person. A shared inbox is nobody's job.</t>
        </is>
      </c>
    </row>
    <row r="9" ht="32" customHeight="1">
      <c r="A9" s="26" t="n">
        <v>5</v>
      </c>
      <c r="B9" s="27" t="inlineStr">
        <is>
          <t>Did a human reply within one hour?</t>
        </is>
      </c>
      <c r="C9" s="28" t="n"/>
      <c r="D9" s="29" t="inlineStr">
        <is>
          <t>Under an hour, ideally under five minutes. This is the highest-leverage number most founders have never measured.</t>
        </is>
      </c>
    </row>
    <row r="11">
      <c r="B11" s="20" t="inlineStr">
        <is>
          <t>Minutes until a human actually replied</t>
        </is>
      </c>
      <c r="C11" s="30" t="n"/>
    </row>
    <row r="13" ht="38" customHeight="1">
      <c r="B13" s="20" t="inlineStr">
        <is>
          <t>Leaks found</t>
        </is>
      </c>
      <c r="C13" s="31">
        <f>COUNTIF(C5:C9,"No")</f>
        <v/>
      </c>
    </row>
    <row r="14" ht="34" customHeight="1">
      <c r="B14" s="32">
        <f>IF(COUNTA(C5:C9)=0,"Answer the five above to get a verdict.",IF(C13=0,"Nothing leaking. Your problem is upstream — you need more people filling in the form, not a better process.",IF(C13=1,"One leak. Fix it this week; it is almost certainly the notification.",IF(C13&lt;=3,"Several leaks. You do not have a lead problem, you have a response problem — and it is cheaper to fix.","Everything is leaking. Every pound you spend on more leads today is pouring into this."))))</f>
        <v/>
      </c>
    </row>
    <row r="16">
      <c r="B16" s="10" t="inlineStr">
        <is>
          <t>Fix the notification first. Getting the alert onto a phone moves the number more than anything else you could do this week.</t>
        </is>
      </c>
    </row>
  </sheetData>
  <dataValidations count="1">
    <dataValidation sqref="C5:C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20" customWidth="1" min="3" max="3"/>
    <col width="54" customWidth="1" min="4" max="4"/>
  </cols>
  <sheetData>
    <row r="1" ht="28" customHeight="1">
      <c r="A1" s="9" t="inlineStr">
        <is>
          <t>4.  Your Number</t>
        </is>
      </c>
    </row>
    <row r="2">
      <c r="A2" s="10" t="inlineStr">
        <is>
          <t>Nothing to fill in up here. The optional block at the bottom is the only part that needs you.</t>
        </is>
      </c>
    </row>
    <row r="5">
      <c r="B5" s="20" t="inlineStr">
        <is>
          <t>Software, per year</t>
        </is>
      </c>
      <c r="C5" s="33">
        <f>'1. Your Stack'!E26</f>
        <v/>
      </c>
      <c r="D5" s="10" t="inlineStr">
        <is>
          <t>From tab 1.</t>
        </is>
      </c>
    </row>
    <row r="6">
      <c r="B6" s="20" t="inlineStr">
        <is>
          <t>The time tax, per year</t>
        </is>
      </c>
      <c r="C6" s="33">
        <f>'2. The Time Tax'!F22</f>
        <v/>
      </c>
      <c r="D6" s="10" t="inlineStr">
        <is>
          <t>From tab 2.</t>
        </is>
      </c>
    </row>
    <row r="7">
      <c r="B7" s="20" t="inlineStr">
        <is>
          <t>Hours per year spent moving data</t>
        </is>
      </c>
      <c r="C7" s="34">
        <f>'2. The Time Tax'!E22</f>
        <v/>
      </c>
      <c r="D7" s="10" t="inlineStr">
        <is>
          <t>Not money. Just your life.</t>
        </is>
      </c>
    </row>
    <row r="9">
      <c r="B9" s="3" t="inlineStr">
        <is>
          <t>WHAT IT COSTS YOU A YEAR</t>
        </is>
      </c>
    </row>
    <row r="10" ht="38" customHeight="1">
      <c r="B10" s="35" t="inlineStr">
        <is>
          <t>Total, per year</t>
        </is>
      </c>
      <c r="C10" s="36">
        <f>'1. Your Stack'!E26+'2. The Time Tax'!F22</f>
        <v/>
      </c>
    </row>
    <row r="11">
      <c r="B11" s="20" t="inlineStr">
        <is>
          <t>Which is, per month</t>
        </is>
      </c>
      <c r="C11" s="33">
        <f>('1. Your Stack'!E26+'2. The Time Tax'!F22)/12</f>
        <v/>
      </c>
    </row>
    <row r="13">
      <c r="B13" s="3" t="inlineStr">
        <is>
          <t>THE RATIO THAT MATTERS</t>
        </is>
      </c>
    </row>
    <row r="14">
      <c r="B14" s="37" t="inlineStr">
        <is>
          <t>What you spent reaching new customers, last 12 months</t>
        </is>
      </c>
      <c r="C14" s="38" t="n">
        <v>0</v>
      </c>
      <c r="D14" s="10" t="inlineStr">
        <is>
          <t>Ads, sponsorships, paid outreach. Not tools. Not your website.</t>
        </is>
      </c>
    </row>
    <row r="15">
      <c r="B15" s="37" t="inlineStr">
        <is>
          <t>Tooling spend per $1 spent reaching people</t>
        </is>
      </c>
      <c r="C15" s="39">
        <f>IF(C14&lt;=0,"∞",'1. Your Stack'!E26/C14)</f>
        <v/>
      </c>
      <c r="D15" s="10" t="inlineStr">
        <is>
          <t>If this reads ∞, you spent nothing on reaching anyone. That is the whole finding.</t>
        </is>
      </c>
    </row>
    <row r="17">
      <c r="B17" s="37" t="inlineStr">
        <is>
          <t>Leaks found in the lead test</t>
        </is>
      </c>
      <c r="C17" s="40">
        <f>'3. Lead Leak Test'!C13</f>
        <v/>
      </c>
    </row>
    <row r="20">
      <c r="B20" s="3" t="inlineStr">
        <is>
          <t>OPTIONAL — WHAT THE LEAKS MIGHT HAVE COST</t>
        </is>
      </c>
    </row>
    <row r="21" ht="30" customHeight="1">
      <c r="B21" s="7" t="inlineStr">
        <is>
          <t>A model, not a measurement. Change every input below; the defaults are deliberately conservative. If the answer looks wrong, change the assumptions rather than believing it.</t>
        </is>
      </c>
    </row>
    <row r="22">
      <c r="B22" s="37" t="inlineStr">
        <is>
          <t>Leads you got in the last 12 months</t>
        </is>
      </c>
      <c r="C22" s="41" t="n">
        <v>0</v>
      </c>
      <c r="D22" s="10" t="inlineStr">
        <is>
          <t>Any inbound enquiry, however small.</t>
        </is>
      </c>
    </row>
    <row r="23">
      <c r="B23" s="37" t="inlineStr">
        <is>
          <t>Share that got one touch or none</t>
        </is>
      </c>
      <c r="C23" s="42" t="n">
        <v>0.3</v>
      </c>
      <c r="D23" s="10" t="inlineStr">
        <is>
          <t>Be honest. 30% is a kind default.</t>
        </is>
      </c>
    </row>
    <row r="24">
      <c r="B24" s="37" t="inlineStr">
        <is>
          <t>Your close rate on leads you actually work</t>
        </is>
      </c>
      <c r="C24" s="42" t="n">
        <v>0.2</v>
      </c>
      <c r="D24" s="10" t="inlineStr">
        <is>
          <t>From held conversations, not from leads.</t>
        </is>
      </c>
    </row>
    <row r="25">
      <c r="B25" s="37" t="inlineStr">
        <is>
          <t>What a client is worth in their first year</t>
        </is>
      </c>
      <c r="C25" s="43" t="n">
        <v>0</v>
      </c>
      <c r="D25" s="10" t="inlineStr">
        <is>
          <t>Revenue, not profit.</t>
        </is>
      </c>
    </row>
    <row r="26" ht="38" customHeight="1">
      <c r="B26" s="35" t="inlineStr">
        <is>
          <t>Modelled revenue lost to leads nobody worked</t>
        </is>
      </c>
      <c r="C26" s="36">
        <f>C22*C23*C24*C25</f>
        <v/>
      </c>
    </row>
    <row r="29" ht="42" customHeight="1">
      <c r="B29" s="44">
        <f>IF('1. Your Stack'!D26=0,"Fill in tab 1 to see your number.","You are spending "&amp;TEXT('1. Your Stack'!D26,"$#,##0")&amp;" a month to be busy."&amp;IF(C14&lt;=0," And you have not run an ad.",""))</f>
        <v/>
      </c>
    </row>
    <row r="31">
      <c r="B31" s="37" t="inlineStr">
        <is>
          <t>If this looks like your business, and you would rather have the whole thing built and run for you than build it yourself, it is a twenty-minute conversation:</t>
        </is>
      </c>
    </row>
    <row r="32">
      <c r="B32" s="45" t="inlineStr">
        <is>
          <t>meetpoint.arclabsventure.com/schedule/arc-creative-co/20-min-call</t>
        </is>
      </c>
    </row>
    <row r="33">
      <c r="B33" s="8" t="inlineStr">
        <is>
          <t>ARC Creative Co  ·  arccreativeco.com</t>
        </is>
      </c>
    </row>
  </sheetData>
  <hyperlinks>
    <hyperlink xmlns:r="http://schemas.openxmlformats.org/officeDocument/2006/relationships" ref="B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2026-08-24T19:49:26Z</dcterms:created>
  <dcterms:modified xsi:type="dcterms:W3CDTF">2026-08-24T19:49:26Z</dcterms:modified>
</cp:coreProperties>
</file>